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mputingservices.sharepoint.com/sites/CLTHub/Shared Documents/CLT Hub materials Read only for visitors/"/>
    </mc:Choice>
  </mc:AlternateContent>
  <xr:revisionPtr revIDLastSave="55" documentId="8_{0D51D34A-4984-4B9F-A344-B770894CD8A2}" xr6:coauthVersionLast="47" xr6:coauthVersionMax="47" xr10:uidLastSave="{93DBE723-355A-43DA-ADBF-CA87B9F30C30}"/>
  <bookViews>
    <workbookView xWindow="-120" yWindow="-120" windowWidth="29040" windowHeight="15720" xr2:uid="{EBA00BBA-7CB5-4719-8A8C-9757F7876B7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G15" i="1" s="1"/>
  <c r="C30" i="1"/>
  <c r="C33" i="1" s="1"/>
  <c r="C25" i="1"/>
  <c r="H17" i="1"/>
  <c r="G8" i="1"/>
  <c r="F8" i="1"/>
  <c r="E8" i="1"/>
  <c r="D8" i="1"/>
  <c r="C8" i="1"/>
  <c r="H7" i="1"/>
  <c r="H6" i="1"/>
  <c r="F16" i="1" s="1"/>
  <c r="H4" i="1"/>
  <c r="F14" i="1" s="1"/>
  <c r="H3" i="1"/>
  <c r="D13" i="1" s="1"/>
  <c r="E15" i="1" l="1"/>
  <c r="C16" i="1"/>
  <c r="F15" i="1"/>
  <c r="C14" i="1"/>
  <c r="G16" i="1"/>
  <c r="F13" i="1"/>
  <c r="G14" i="1"/>
  <c r="C15" i="1"/>
  <c r="E13" i="1"/>
  <c r="D16" i="1"/>
  <c r="D15" i="1"/>
  <c r="G13" i="1"/>
  <c r="E16" i="1"/>
  <c r="C32" i="1"/>
  <c r="C13" i="1"/>
  <c r="E14" i="1"/>
  <c r="D14" i="1"/>
  <c r="H15" i="1" l="1"/>
  <c r="F18" i="1"/>
  <c r="F19" i="1" s="1"/>
  <c r="C39" i="1" s="1"/>
  <c r="E18" i="1"/>
  <c r="E19" i="1" s="1"/>
  <c r="C38" i="1" s="1"/>
  <c r="H16" i="1"/>
  <c r="G18" i="1"/>
  <c r="G19" i="1" s="1"/>
  <c r="C40" i="1" s="1"/>
  <c r="H14" i="1"/>
  <c r="C18" i="1"/>
  <c r="H13" i="1"/>
  <c r="D18" i="1"/>
  <c r="D19" i="1" s="1"/>
  <c r="C19" i="1" l="1"/>
  <c r="C36" i="1" s="1"/>
  <c r="H18" i="1"/>
  <c r="C37" i="1"/>
  <c r="H19" i="1" l="1"/>
</calcChain>
</file>

<file path=xl/sharedStrings.xml><?xml version="1.0" encoding="utf-8"?>
<sst xmlns="http://schemas.openxmlformats.org/spreadsheetml/2006/main" count="65" uniqueCount="41">
  <si>
    <t>Submitted Scores</t>
  </si>
  <si>
    <t>Received</t>
  </si>
  <si>
    <t>Alice</t>
  </si>
  <si>
    <t>Bob</t>
  </si>
  <si>
    <t>Claire</t>
  </si>
  <si>
    <t>David</t>
  </si>
  <si>
    <t>Elaine</t>
  </si>
  <si>
    <t>Total Awarded</t>
  </si>
  <si>
    <t>You should edit these cells only!</t>
  </si>
  <si>
    <t>Given</t>
  </si>
  <si>
    <t>note: Elaine didn't submit any marks for anyone  :(</t>
  </si>
  <si>
    <t>Total Received</t>
  </si>
  <si>
    <t>Normalise the Scores by the total number of marks awarded by that person</t>
  </si>
  <si>
    <t>WebPA Score</t>
  </si>
  <si>
    <t>Sum of normalised scores</t>
  </si>
  <si>
    <t>Corrected WebPA Score</t>
  </si>
  <si>
    <t>Apply correction to normalised scores to account for non submissions</t>
  </si>
  <si>
    <t>Calcuate the Fudge Factor</t>
  </si>
  <si>
    <t>Look for non-submissions and to give a weighting factor (if necessary)</t>
  </si>
  <si>
    <t>Students in Group</t>
  </si>
  <si>
    <t>Our Moodle tool is able to calculate this automatically, this cell needs to be filled for this spreadsheet to work</t>
  </si>
  <si>
    <t>Students Submitting</t>
  </si>
  <si>
    <t>Factor</t>
  </si>
  <si>
    <t>Calculate Final Grades</t>
  </si>
  <si>
    <t>Peer Weighting</t>
  </si>
  <si>
    <t>Set scale for how much is peer assessed</t>
  </si>
  <si>
    <t>Remaining group weighting (100%-Peer weighting)</t>
  </si>
  <si>
    <t>Project Mark</t>
  </si>
  <si>
    <t>The "project" mark as marked by the Teacher</t>
  </si>
  <si>
    <t>Peer mark weighting</t>
  </si>
  <si>
    <t>project mark x peer weighting</t>
  </si>
  <si>
    <t>Weighted Group Mark</t>
  </si>
  <si>
    <t>project mark x group weighting</t>
  </si>
  <si>
    <t>total = (weighted group mark) + (corrected WebPA Score) x (peer mark weighting)</t>
  </si>
  <si>
    <t>Given/Received</t>
  </si>
  <si>
    <t>Weight</t>
  </si>
  <si>
    <t>Value</t>
  </si>
  <si>
    <t>Property</t>
  </si>
  <si>
    <t>Student</t>
  </si>
  <si>
    <t>Final Score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</si>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</sst>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8CBAD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1" applyNumberFormat="0" applyAlignment="0" applyProtection="0"/>
  </cellStyleXfs>
  <cellXfs count="13">
    <xf numFmtId="0" fontId="0" fillId="0" borderId="0" xfId="0"/>
    <xf numFmtId="0" fontId="1" fillId="2" borderId="1" xfId="1" applyProtection="1">
      <protection locked="0"/>
    </xf>
    <xf numFmtId="0" fontId="0" fillId="4" borderId="0" xfId="0" applyFill="1" applyProtection="1">
      <protection locked="0"/>
    </xf>
    <xf numFmtId="9" fontId="0" fillId="4" borderId="0" xfId="0" applyNumberFormat="1" applyFill="1" applyProtection="1">
      <protection locked="0"/>
    </xf>
    <xf numFmtId="0" fontId="0" fillId="0" borderId="0" xfId="0" applyProtection="1"/>
    <xf numFmtId="0" fontId="4" fillId="0" borderId="0" xfId="0" applyFont="1" applyProtection="1"/>
    <xf numFmtId="0" fontId="0" fillId="4" borderId="0" xfId="0" applyFill="1" applyProtection="1"/>
    <xf numFmtId="0" fontId="4" fillId="0" borderId="0" xfId="0" applyFont="1" applyAlignment="1" applyProtection="1">
      <alignment textRotation="90"/>
    </xf>
    <xf numFmtId="0" fontId="3" fillId="0" borderId="0" xfId="0" applyFont="1" applyProtection="1"/>
    <xf numFmtId="2" fontId="2" fillId="3" borderId="1" xfId="2" applyNumberFormat="1" applyProtection="1"/>
    <xf numFmtId="2" fontId="0" fillId="0" borderId="0" xfId="0" applyNumberFormat="1" applyProtection="1"/>
    <xf numFmtId="9" fontId="0" fillId="0" borderId="0" xfId="0" applyNumberFormat="1" applyProtection="1"/>
    <xf numFmtId="2" fontId="4" fillId="0" borderId="0" xfId="0" applyNumberFormat="1" applyFont="1" applyProtection="1"/>
  </cellXfs>
  <cellStyles count="3">
    <cellStyle name="Calculation" xfId="2" builtinId="22"/>
    <cellStyle name="Input" xfId="1" builtinId="20"/>
    <cellStyle name="Normal" xfId="0" builtinId="0"/>
  </cellStyles>
  <dxfs count="30">
    <dxf>
      <protection locked="1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numFmt numFmtId="2" formatCode="0.00"/>
      <protection locked="1" hidden="0"/>
    </dxf>
    <dxf>
      <numFmt numFmtId="2" formatCode="0.00"/>
      <protection locked="1" hidden="0"/>
    </dxf>
    <dxf>
      <numFmt numFmtId="2" formatCode="0.00"/>
      <protection locked="1" hidden="0"/>
    </dxf>
    <dxf>
      <numFmt numFmtId="2" formatCode="0.00"/>
      <protection locked="1" hidden="0"/>
    </dxf>
    <dxf>
      <numFmt numFmtId="2" formatCode="0.00"/>
      <protection locked="1" hidden="0"/>
    </dxf>
    <dxf>
      <numFmt numFmtId="2" formatCode="0.00"/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BB15E8-9EDE-49FA-9102-B75D37266A63}" name="Peer_Scores" displayName="Peer_Scores" ref="B2:H8" totalsRowShown="0" headerRowDxfId="22" dataDxfId="21" dataCellStyle="Input">
  <autoFilter ref="B2:H8" xr:uid="{91BB15E8-9EDE-49FA-9102-B75D37266A63}"/>
  <tableColumns count="7">
    <tableColumn id="1" xr3:uid="{894C2227-5907-4FF2-B009-C178556EB1CA}" name="Given/Received" dataDxfId="29"/>
    <tableColumn id="2" xr3:uid="{8249A515-CE21-46D6-912D-CAA1C89806E2}" name="Alice" dataDxfId="28" dataCellStyle="Input"/>
    <tableColumn id="3" xr3:uid="{A5AB7E76-25C2-4412-9262-B45E9EC85F3F}" name="Bob" dataDxfId="27" dataCellStyle="Input"/>
    <tableColumn id="4" xr3:uid="{AAD25C19-FCD7-47A5-A167-4E14AB43420A}" name="Claire" dataDxfId="26" dataCellStyle="Input"/>
    <tableColumn id="5" xr3:uid="{326BF959-34AD-4479-9F3B-0ED812EF99F5}" name="David" dataDxfId="25" dataCellStyle="Input"/>
    <tableColumn id="6" xr3:uid="{86F0B247-4AE5-4A13-8FE4-6E2CEC96A2D2}" name="Elaine" dataDxfId="24" dataCellStyle="Input"/>
    <tableColumn id="7" xr3:uid="{7B65E7FA-E5AC-47FB-8D16-1BB2E1DACA48}" name="Total Awarded" dataDxfId="23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77CB77A-8588-4EF2-A6D6-A70E1D01BF89}" name="Student_weights" displayName="Student_weights" ref="B12:H19" totalsRowShown="0" headerRowDxfId="13" dataDxfId="12">
  <autoFilter ref="B12:H19" xr:uid="{877CB77A-8588-4EF2-A6D6-A70E1D01BF89}"/>
  <tableColumns count="7">
    <tableColumn id="1" xr3:uid="{FE94B4F8-FA85-4F74-AB5B-12B349CED5CD}" name="Given/Received" dataDxfId="20"/>
    <tableColumn id="2" xr3:uid="{9F2B3E48-0325-4FDB-96F0-9DEEF84BBDBE}" name="Alice" dataDxfId="19"/>
    <tableColumn id="3" xr3:uid="{8C94539F-FC30-4C88-8596-B4426DB92B0E}" name="Bob" dataDxfId="18"/>
    <tableColumn id="4" xr3:uid="{7397A7CB-778D-4576-B18E-BBA96ED45F7C}" name="Claire" dataDxfId="17"/>
    <tableColumn id="5" xr3:uid="{3D56BAA9-CDA2-450D-B868-4CA4B0646230}" name="David" dataDxfId="16"/>
    <tableColumn id="6" xr3:uid="{203D5395-1064-44A3-92DE-C9257442464A}" name="Elaine" dataDxfId="15"/>
    <tableColumn id="7" xr3:uid="{0070F6CA-4A4B-4E86-946C-436633834C65}" name="Weight" dataDxfId="14">
      <calculatedColumnFormula>SUM(C13:G13)</calculatedColumnFormula>
    </tableColumn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588409C-68EA-496F-AD76-6E052C4766B1}" name="FudgeFactor" displayName="FudgeFactor" ref="B22:C25" totalsRowShown="0" headerRowDxfId="9" dataDxfId="8">
  <autoFilter ref="B22:C25" xr:uid="{0588409C-68EA-496F-AD76-6E052C4766B1}"/>
  <tableColumns count="2">
    <tableColumn id="1" xr3:uid="{913A8C18-8669-4D8E-B41A-D3274D4F9D16}" name="Property" dataDxfId="11"/>
    <tableColumn id="2" xr3:uid="{BE2C4F16-07CF-4602-8E6F-AB04C7082AC8}" name="Value" dataDxfId="1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9507BEF-7623-4ACD-BE5C-244590A63513}" name="FinalGrades" displayName="FinalGrades" ref="B28:C33" totalsRowShown="0" headerRowDxfId="5" dataDxfId="4">
  <autoFilter ref="B28:C33" xr:uid="{D9507BEF-7623-4ACD-BE5C-244590A63513}"/>
  <tableColumns count="2">
    <tableColumn id="1" xr3:uid="{74B06D5C-1B6B-40DD-9F5F-3373BE37FC19}" name="Property" dataDxfId="7"/>
    <tableColumn id="2" xr3:uid="{AEAC2FCF-AF39-4F0A-B3D3-A474F882BB9F}" name="Value" dataDxfId="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9874FF7-8A93-46F4-9526-28838F3670DA}" name="Final_student_scores" displayName="Final_student_scores" ref="B35:C40" totalsRowShown="0" headerRowDxfId="1" dataDxfId="0">
  <autoFilter ref="B35:C40" xr:uid="{D9874FF7-8A93-46F4-9526-28838F3670DA}"/>
  <tableColumns count="2">
    <tableColumn id="1" xr3:uid="{1A028380-4806-4998-8BAB-1CB6A203FCF9}" name="Student" dataDxfId="3"/>
    <tableColumn id="2" xr3:uid="{3A6BBDBC-C72E-4178-9583-BE03CFF45497}" name="Final Scor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A2D69-AAB9-4EC7-8FAA-7EA825D79A7C}">
  <dimension ref="A1:L40"/>
  <sheetViews>
    <sheetView tabSelected="1" workbookViewId="0">
      <selection activeCell="G5" sqref="G5"/>
    </sheetView>
  </sheetViews>
  <sheetFormatPr defaultColWidth="10.140625" defaultRowHeight="15" x14ac:dyDescent="0.25"/>
  <cols>
    <col min="1" max="1" width="4.140625" style="4" customWidth="1"/>
    <col min="2" max="2" width="21.28515625" style="4" bestFit="1" customWidth="1"/>
    <col min="3" max="3" width="13.7109375" style="4" customWidth="1"/>
    <col min="4" max="7" width="10.140625" style="4"/>
    <col min="8" max="8" width="16" style="4" customWidth="1"/>
    <col min="9" max="16384" width="10.140625" style="4"/>
  </cols>
  <sheetData>
    <row r="1" spans="1:12" x14ac:dyDescent="0.25">
      <c r="A1" s="4" t="s">
        <v>0</v>
      </c>
      <c r="D1" s="5" t="s">
        <v>1</v>
      </c>
      <c r="J1" s="4" t="s">
        <v>40</v>
      </c>
    </row>
    <row r="2" spans="1:12" x14ac:dyDescent="0.25">
      <c r="B2" s="4" t="s">
        <v>34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K2" s="6"/>
      <c r="L2" s="4" t="s">
        <v>8</v>
      </c>
    </row>
    <row r="3" spans="1:12" x14ac:dyDescent="0.25">
      <c r="B3" s="4" t="s">
        <v>2</v>
      </c>
      <c r="C3" s="1">
        <v>4</v>
      </c>
      <c r="D3" s="1">
        <v>4</v>
      </c>
      <c r="E3" s="1">
        <v>3</v>
      </c>
      <c r="F3" s="1">
        <v>2</v>
      </c>
      <c r="G3" s="1">
        <v>1</v>
      </c>
      <c r="H3" s="4">
        <f>SUM(C3:G3)</f>
        <v>14</v>
      </c>
    </row>
    <row r="4" spans="1:12" x14ac:dyDescent="0.25">
      <c r="A4" s="7" t="s">
        <v>9</v>
      </c>
      <c r="B4" s="4" t="s">
        <v>3</v>
      </c>
      <c r="C4" s="1">
        <v>3</v>
      </c>
      <c r="D4" s="1">
        <v>5</v>
      </c>
      <c r="E4" s="1">
        <v>3</v>
      </c>
      <c r="F4" s="1">
        <v>2</v>
      </c>
      <c r="G4" s="1">
        <v>0</v>
      </c>
      <c r="H4" s="4">
        <f t="shared" ref="H4:H7" si="0">SUM(C4:G4)</f>
        <v>13</v>
      </c>
    </row>
    <row r="5" spans="1:12" x14ac:dyDescent="0.25">
      <c r="A5" s="7"/>
      <c r="B5" s="4" t="s">
        <v>4</v>
      </c>
      <c r="C5" s="1">
        <v>4</v>
      </c>
      <c r="D5" s="1">
        <v>4</v>
      </c>
      <c r="E5" s="1">
        <v>4</v>
      </c>
      <c r="F5" s="1">
        <v>4</v>
      </c>
      <c r="G5" s="1">
        <v>4</v>
      </c>
      <c r="H5" s="4">
        <f t="shared" si="0"/>
        <v>20</v>
      </c>
    </row>
    <row r="6" spans="1:12" x14ac:dyDescent="0.25">
      <c r="A6" s="7"/>
      <c r="B6" s="4" t="s">
        <v>5</v>
      </c>
      <c r="C6" s="1">
        <v>3</v>
      </c>
      <c r="D6" s="1">
        <v>5</v>
      </c>
      <c r="E6" s="1">
        <v>4</v>
      </c>
      <c r="F6" s="1">
        <v>3</v>
      </c>
      <c r="G6" s="1">
        <v>1</v>
      </c>
      <c r="H6" s="4">
        <f t="shared" si="0"/>
        <v>16</v>
      </c>
    </row>
    <row r="7" spans="1:12" x14ac:dyDescent="0.25">
      <c r="A7" s="7"/>
      <c r="B7" s="4" t="s">
        <v>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4">
        <f t="shared" si="0"/>
        <v>0</v>
      </c>
      <c r="J7" s="4" t="s">
        <v>10</v>
      </c>
    </row>
    <row r="8" spans="1:12" x14ac:dyDescent="0.25">
      <c r="B8" s="4" t="s">
        <v>11</v>
      </c>
      <c r="C8" s="4">
        <f>SUM(C3:C7)</f>
        <v>14</v>
      </c>
      <c r="D8" s="4">
        <f t="shared" ref="D8:G8" si="1">SUM(D3:D7)</f>
        <v>18</v>
      </c>
      <c r="E8" s="4">
        <f t="shared" si="1"/>
        <v>14</v>
      </c>
      <c r="F8" s="4">
        <f t="shared" si="1"/>
        <v>11</v>
      </c>
      <c r="G8" s="4">
        <f t="shared" si="1"/>
        <v>6</v>
      </c>
    </row>
    <row r="11" spans="1:12" x14ac:dyDescent="0.25">
      <c r="A11" s="8" t="s">
        <v>12</v>
      </c>
    </row>
    <row r="12" spans="1:12" x14ac:dyDescent="0.25">
      <c r="B12" s="4" t="s">
        <v>34</v>
      </c>
      <c r="C12" s="4" t="s">
        <v>2</v>
      </c>
      <c r="D12" s="4" t="s">
        <v>3</v>
      </c>
      <c r="E12" s="4" t="s">
        <v>4</v>
      </c>
      <c r="F12" s="4" t="s">
        <v>5</v>
      </c>
      <c r="G12" s="4" t="s">
        <v>6</v>
      </c>
      <c r="H12" s="4" t="s">
        <v>35</v>
      </c>
    </row>
    <row r="13" spans="1:12" x14ac:dyDescent="0.25">
      <c r="B13" s="4" t="s">
        <v>2</v>
      </c>
      <c r="C13" s="9">
        <f>ROUND((C3/$H$3),2)</f>
        <v>0.28999999999999998</v>
      </c>
      <c r="D13" s="9">
        <f t="shared" ref="D13:G13" si="2">ROUND((D3/$H$3),2)</f>
        <v>0.28999999999999998</v>
      </c>
      <c r="E13" s="9">
        <f t="shared" si="2"/>
        <v>0.21</v>
      </c>
      <c r="F13" s="9">
        <f t="shared" si="2"/>
        <v>0.14000000000000001</v>
      </c>
      <c r="G13" s="9">
        <f t="shared" si="2"/>
        <v>7.0000000000000007E-2</v>
      </c>
      <c r="H13" s="10">
        <f>SUM(C13:G13)</f>
        <v>1</v>
      </c>
    </row>
    <row r="14" spans="1:12" x14ac:dyDescent="0.25">
      <c r="B14" s="4" t="s">
        <v>3</v>
      </c>
      <c r="C14" s="9">
        <f>ROUND((C4/$H$4),2)</f>
        <v>0.23</v>
      </c>
      <c r="D14" s="9">
        <f t="shared" ref="D14:G14" si="3">ROUND((D4/$H$4),2)</f>
        <v>0.38</v>
      </c>
      <c r="E14" s="9">
        <f t="shared" si="3"/>
        <v>0.23</v>
      </c>
      <c r="F14" s="9">
        <f t="shared" si="3"/>
        <v>0.15</v>
      </c>
      <c r="G14" s="9">
        <f t="shared" si="3"/>
        <v>0</v>
      </c>
      <c r="H14" s="10">
        <f>SUM(C14:G14)</f>
        <v>0.99</v>
      </c>
    </row>
    <row r="15" spans="1:12" x14ac:dyDescent="0.25">
      <c r="B15" s="4" t="s">
        <v>4</v>
      </c>
      <c r="C15" s="9">
        <f>ROUND((C5/$H$5),2)</f>
        <v>0.2</v>
      </c>
      <c r="D15" s="9">
        <f>ROUND((D5/$H$5),2)</f>
        <v>0.2</v>
      </c>
      <c r="E15" s="9">
        <f t="shared" ref="E15:G15" si="4">ROUND((E5/$H$5),2)</f>
        <v>0.2</v>
      </c>
      <c r="F15" s="9">
        <f t="shared" si="4"/>
        <v>0.2</v>
      </c>
      <c r="G15" s="9">
        <f t="shared" si="4"/>
        <v>0.2</v>
      </c>
      <c r="H15" s="10">
        <f>SUM(C15:G15)</f>
        <v>1</v>
      </c>
    </row>
    <row r="16" spans="1:12" x14ac:dyDescent="0.25">
      <c r="B16" s="4" t="s">
        <v>5</v>
      </c>
      <c r="C16" s="9">
        <f>ROUND((C6/$H$6),2)</f>
        <v>0.19</v>
      </c>
      <c r="D16" s="9">
        <f t="shared" ref="D16:G16" si="5">ROUND((D6/$H$6),2)</f>
        <v>0.31</v>
      </c>
      <c r="E16" s="9">
        <f t="shared" si="5"/>
        <v>0.25</v>
      </c>
      <c r="F16" s="9">
        <f t="shared" si="5"/>
        <v>0.19</v>
      </c>
      <c r="G16" s="9">
        <f t="shared" si="5"/>
        <v>0.06</v>
      </c>
      <c r="H16" s="10">
        <f>SUM(C16:G16)</f>
        <v>1</v>
      </c>
    </row>
    <row r="17" spans="1:10" x14ac:dyDescent="0.25">
      <c r="B17" s="4" t="s">
        <v>6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10">
        <f>SUM(C17:G17)</f>
        <v>0</v>
      </c>
    </row>
    <row r="18" spans="1:10" x14ac:dyDescent="0.25">
      <c r="B18" s="4" t="s">
        <v>13</v>
      </c>
      <c r="C18" s="10">
        <f>SUM(C13:C17)</f>
        <v>0.90999999999999992</v>
      </c>
      <c r="D18" s="10">
        <f t="shared" ref="D18:G18" si="6">SUM(D13:D17)</f>
        <v>1.18</v>
      </c>
      <c r="E18" s="10">
        <f t="shared" si="6"/>
        <v>0.89</v>
      </c>
      <c r="F18" s="10">
        <f t="shared" si="6"/>
        <v>0.68</v>
      </c>
      <c r="G18" s="10">
        <f t="shared" si="6"/>
        <v>0.33</v>
      </c>
      <c r="H18" s="10">
        <f t="shared" ref="H18:H19" si="7">SUM(C18:G18)</f>
        <v>3.99</v>
      </c>
      <c r="J18" s="4" t="s">
        <v>14</v>
      </c>
    </row>
    <row r="19" spans="1:10" x14ac:dyDescent="0.25">
      <c r="B19" s="4" t="s">
        <v>15</v>
      </c>
      <c r="C19" s="10">
        <f>ROUND((C18*$C$25),2)</f>
        <v>1.1399999999999999</v>
      </c>
      <c r="D19" s="10">
        <f>ROUND((D18*$C$25),2)</f>
        <v>1.48</v>
      </c>
      <c r="E19" s="10">
        <f>ROUND((E18*$C$25),2)</f>
        <v>1.1100000000000001</v>
      </c>
      <c r="F19" s="10">
        <f>ROUND((F18*$C$25),2)</f>
        <v>0.85</v>
      </c>
      <c r="G19" s="10">
        <f>ROUND((G18*$C$25),2)</f>
        <v>0.41</v>
      </c>
      <c r="H19" s="10">
        <f t="shared" si="7"/>
        <v>4.99</v>
      </c>
      <c r="J19" s="4" t="s">
        <v>16</v>
      </c>
    </row>
    <row r="21" spans="1:10" x14ac:dyDescent="0.25">
      <c r="A21" s="4" t="s">
        <v>17</v>
      </c>
      <c r="J21" s="4" t="s">
        <v>18</v>
      </c>
    </row>
    <row r="22" spans="1:10" x14ac:dyDescent="0.25">
      <c r="B22" s="4" t="s">
        <v>37</v>
      </c>
      <c r="C22" s="4" t="s">
        <v>36</v>
      </c>
      <c r="J22" s="4" t="s">
        <v>20</v>
      </c>
    </row>
    <row r="23" spans="1:10" x14ac:dyDescent="0.25">
      <c r="B23" s="4" t="s">
        <v>19</v>
      </c>
      <c r="C23" s="2">
        <v>5</v>
      </c>
    </row>
    <row r="24" spans="1:10" x14ac:dyDescent="0.25">
      <c r="B24" s="4" t="s">
        <v>21</v>
      </c>
      <c r="C24" s="2">
        <v>4</v>
      </c>
    </row>
    <row r="25" spans="1:10" x14ac:dyDescent="0.25">
      <c r="B25" s="4" t="s">
        <v>22</v>
      </c>
      <c r="C25" s="4">
        <f>C23/C24</f>
        <v>1.25</v>
      </c>
    </row>
    <row r="27" spans="1:10" x14ac:dyDescent="0.25">
      <c r="A27" s="4" t="s">
        <v>23</v>
      </c>
    </row>
    <row r="28" spans="1:10" x14ac:dyDescent="0.25">
      <c r="B28" s="4" t="s">
        <v>37</v>
      </c>
      <c r="C28" s="4" t="s">
        <v>36</v>
      </c>
    </row>
    <row r="29" spans="1:10" x14ac:dyDescent="0.25">
      <c r="B29" s="4" t="s">
        <v>24</v>
      </c>
      <c r="C29" s="3">
        <v>0.15</v>
      </c>
      <c r="J29" s="4" t="s">
        <v>25</v>
      </c>
    </row>
    <row r="30" spans="1:10" x14ac:dyDescent="0.25">
      <c r="B30" s="4" t="s">
        <v>34</v>
      </c>
      <c r="C30" s="11">
        <f>100%-C29</f>
        <v>0.85</v>
      </c>
      <c r="J30" s="4" t="s">
        <v>26</v>
      </c>
    </row>
    <row r="31" spans="1:10" x14ac:dyDescent="0.25">
      <c r="B31" s="4" t="s">
        <v>27</v>
      </c>
      <c r="C31" s="2">
        <v>80</v>
      </c>
      <c r="J31" s="4" t="s">
        <v>28</v>
      </c>
    </row>
    <row r="32" spans="1:10" x14ac:dyDescent="0.25">
      <c r="B32" s="4" t="s">
        <v>29</v>
      </c>
      <c r="C32" s="4">
        <f>C31-C33</f>
        <v>12</v>
      </c>
      <c r="J32" s="4" t="s">
        <v>30</v>
      </c>
    </row>
    <row r="33" spans="2:10" x14ac:dyDescent="0.25">
      <c r="B33" s="4" t="s">
        <v>31</v>
      </c>
      <c r="C33" s="4">
        <f>C31*C30</f>
        <v>68</v>
      </c>
      <c r="J33" s="4" t="s">
        <v>32</v>
      </c>
    </row>
    <row r="35" spans="2:10" x14ac:dyDescent="0.25">
      <c r="B35" s="5" t="s">
        <v>38</v>
      </c>
      <c r="C35" s="12" t="s">
        <v>39</v>
      </c>
      <c r="J35" s="4" t="s">
        <v>33</v>
      </c>
    </row>
    <row r="36" spans="2:10" x14ac:dyDescent="0.25">
      <c r="B36" s="5" t="s">
        <v>2</v>
      </c>
      <c r="C36" s="12">
        <f>ROUND((C$33+(C19*C$32)),2)</f>
        <v>81.680000000000007</v>
      </c>
    </row>
    <row r="37" spans="2:10" x14ac:dyDescent="0.25">
      <c r="B37" s="5" t="s">
        <v>3</v>
      </c>
      <c r="C37" s="12">
        <f>ROUND((C$33+(D19*C$32)),2)</f>
        <v>85.76</v>
      </c>
    </row>
    <row r="38" spans="2:10" x14ac:dyDescent="0.25">
      <c r="B38" s="5" t="s">
        <v>4</v>
      </c>
      <c r="C38" s="12">
        <f>ROUND((C$33+(E19*C$32)),2)</f>
        <v>81.319999999999993</v>
      </c>
    </row>
    <row r="39" spans="2:10" x14ac:dyDescent="0.25">
      <c r="B39" s="5" t="s">
        <v>5</v>
      </c>
      <c r="C39" s="12">
        <f>ROUND((C$33+(F19*C$32)),2)</f>
        <v>78.2</v>
      </c>
    </row>
    <row r="40" spans="2:10" x14ac:dyDescent="0.25">
      <c r="B40" s="5" t="s">
        <v>6</v>
      </c>
      <c r="C40" s="12">
        <f>ROUND((C$33+(G19*C$32)),2)</f>
        <v>72.92</v>
      </c>
    </row>
  </sheetData>
  <sheetProtection sheet="1" objects="1" scenarios="1"/>
  <mergeCells count="1">
    <mergeCell ref="A4:A7"/>
  </mergeCells>
  <pageMargins left="0.7" right="0.7" top="0.75" bottom="0.75" header="0.3" footer="0.3"/>
  <pageSetup orientation="portrait" r:id="rId1"/>
  <tableParts count="5">
    <tablePart r:id="rId2"/>
    <tablePart r:id="rId3"/>
    <tablePart r:id="rId4"/>
    <tablePart r:id="rId5"/>
    <tablePart r:id="rId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EE55A77E0F074C93C131AE07AEC2E8" ma:contentTypeVersion="6" ma:contentTypeDescription="Create a new document." ma:contentTypeScope="" ma:versionID="bfd8c47f72eb7a43c17b4999226e3326">
  <xsd:schema xmlns:xsd="http://www.w3.org/2001/XMLSchema" xmlns:xs="http://www.w3.org/2001/XMLSchema" xmlns:p="http://schemas.microsoft.com/office/2006/metadata/properties" xmlns:ns2="dff55dd7-1f57-43cc-9a43-a93fb12033f1" xmlns:ns3="a8e0c709-f0a1-4480-bcb4-88914c8bf3d4" targetNamespace="http://schemas.microsoft.com/office/2006/metadata/properties" ma:root="true" ma:fieldsID="860eda9c0c13f3ea12b8b2989b4f22ff" ns2:_="" ns3:_="">
    <xsd:import namespace="dff55dd7-1f57-43cc-9a43-a93fb12033f1"/>
    <xsd:import namespace="a8e0c709-f0a1-4480-bcb4-88914c8bf3d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f55dd7-1f57-43cc-9a43-a93fb12033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e0c709-f0a1-4480-bcb4-88914c8bf3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194855-0F9F-499B-8935-0E35CD2A63CC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a8e0c709-f0a1-4480-bcb4-88914c8bf3d4"/>
    <ds:schemaRef ds:uri="dff55dd7-1f57-43cc-9a43-a93fb12033f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C385305-2B85-4B1C-8ABD-5C034ACD50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81E632-4E0A-4784-B3AB-C3CBC30296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f55dd7-1f57-43cc-9a43-a93fb12033f1"/>
    <ds:schemaRef ds:uri="a8e0c709-f0a1-4480-bcb4-88914c8bf3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Josh Lim</dc:creator>
  <cp:keywords/>
  <dc:description/>
  <cp:lastModifiedBy>Joshua Lim</cp:lastModifiedBy>
  <cp:revision/>
  <dcterms:created xsi:type="dcterms:W3CDTF">2022-01-07T16:09:17Z</dcterms:created>
  <dcterms:modified xsi:type="dcterms:W3CDTF">2026-07-16T11:36:24Z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0x0101004EEE55A77E0F074C93C131AE07AEC2E8</vt:lpwstr>
  </property>
</Properties>
</file>